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WindSong\2026 Budget\"/>
    </mc:Choice>
  </mc:AlternateContent>
  <xr:revisionPtr revIDLastSave="0" documentId="13_ncr:1_{64D7E753-7354-43DE-B49E-994C2B2D77C9}" xr6:coauthVersionLast="47" xr6:coauthVersionMax="47" xr10:uidLastSave="{00000000-0000-0000-0000-000000000000}"/>
  <bookViews>
    <workbookView xWindow="-120" yWindow="-120" windowWidth="29040" windowHeight="16440" xr2:uid="{3ABBB3E7-3885-4CD1-9FB0-22D0C8039B84}"/>
  </bookViews>
  <sheets>
    <sheet name="2026 Budget" sheetId="1" r:id="rId1"/>
  </sheets>
  <definedNames>
    <definedName name="_xlnm.Print_Area" localSheetId="0">'2026 Budget'!$A$1:$N$78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I74" i="1"/>
  <c r="H74" i="1"/>
  <c r="G74" i="1"/>
  <c r="F74" i="1"/>
  <c r="E74" i="1"/>
  <c r="D74" i="1"/>
  <c r="C74" i="1"/>
  <c r="B74" i="1"/>
  <c r="N73" i="1"/>
  <c r="N72" i="1"/>
  <c r="N74" i="1" s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N65" i="1" s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58" i="1"/>
  <c r="N57" i="1"/>
  <c r="N56" i="1"/>
  <c r="N55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7" i="1"/>
  <c r="N46" i="1"/>
  <c r="N45" i="1"/>
  <c r="N52" i="1" s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N40" i="1"/>
  <c r="N42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N35" i="1"/>
  <c r="N34" i="1"/>
  <c r="N33" i="1"/>
  <c r="N32" i="1"/>
  <c r="N37" i="1" s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7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N20" i="1"/>
  <c r="N19" i="1"/>
  <c r="N18" i="1"/>
  <c r="N17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N11" i="1"/>
  <c r="N10" i="1"/>
  <c r="N9" i="1"/>
  <c r="N8" i="1"/>
  <c r="N7" i="1"/>
  <c r="N6" i="1"/>
  <c r="N13" i="1" l="1"/>
  <c r="N29" i="1"/>
  <c r="M76" i="1"/>
  <c r="M78" i="1" s="1"/>
  <c r="I76" i="1"/>
  <c r="I78" i="1" s="1"/>
  <c r="H76" i="1"/>
  <c r="H78" i="1" s="1"/>
  <c r="N61" i="1"/>
  <c r="D76" i="1"/>
  <c r="D78" i="1" s="1"/>
  <c r="C76" i="1"/>
  <c r="C78" i="1" s="1"/>
  <c r="J76" i="1"/>
  <c r="J78" i="1" s="1"/>
  <c r="K76" i="1"/>
  <c r="K78" i="1" s="1"/>
  <c r="L76" i="1"/>
  <c r="L78" i="1" s="1"/>
  <c r="B76" i="1"/>
  <c r="B78" i="1" s="1"/>
  <c r="F76" i="1"/>
  <c r="F78" i="1" s="1"/>
  <c r="G76" i="1"/>
  <c r="G78" i="1" s="1"/>
  <c r="E76" i="1"/>
  <c r="E78" i="1" s="1"/>
  <c r="N24" i="1"/>
  <c r="N76" i="1" l="1"/>
  <c r="N78" i="1" s="1"/>
</calcChain>
</file>

<file path=xl/sharedStrings.xml><?xml version="1.0" encoding="utf-8"?>
<sst xmlns="http://schemas.openxmlformats.org/spreadsheetml/2006/main" count="90" uniqueCount="90">
  <si>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</si>
  <si>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</si>
  <si>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</si>
  <si>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</si>
  <si>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</si>
  <si>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</si>
  <si>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</si>
  <si>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</si>
  <si>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</si>
  <si>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</si>
  <si>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</si>
  <si>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</si>
  <si>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</si>
  <si>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Account(s)</t>
  </si>
  <si>
    <t>INCOME</t>
  </si>
  <si>
    <t>Operating Income</t>
  </si>
  <si>
    <t>4000 Assessment Income</t>
  </si>
  <si>
    <t>4009 Initiation Fee Income</t>
  </si>
  <si>
    <t>4110 Interest Earned</t>
  </si>
  <si>
    <t>4310 Late Fee Income</t>
  </si>
  <si>
    <t>4315 Interest Fee Income</t>
  </si>
  <si>
    <t>4380 Clubhouse Rental Income</t>
  </si>
  <si>
    <t>4500 Misc. Income</t>
  </si>
  <si>
    <t>Total Operating Income</t>
  </si>
  <si>
    <t>EXPENSES</t>
  </si>
  <si>
    <t>General Expenses</t>
  </si>
  <si>
    <t>5030 Legal Fees</t>
  </si>
  <si>
    <t>5125 General Mailing</t>
  </si>
  <si>
    <t>5200 Insurance</t>
  </si>
  <si>
    <t>5201 Misc. Admin</t>
  </si>
  <si>
    <t>To match 2025 actual</t>
  </si>
  <si>
    <t>5312 HOA Socials/Meeting</t>
  </si>
  <si>
    <t>5350 Website</t>
  </si>
  <si>
    <t>5420 Tax Return Preparation</t>
  </si>
  <si>
    <t>Projected increase for preparation as reported by GCM</t>
  </si>
  <si>
    <t>Total General Expenses</t>
  </si>
  <si>
    <t>Taxes Expense</t>
  </si>
  <si>
    <t>5410 Property Taxes</t>
  </si>
  <si>
    <t>5430 Secretary of State - Annual Reg.</t>
  </si>
  <si>
    <t>Total Taxes Expense</t>
  </si>
  <si>
    <t>Utilities Expenses</t>
  </si>
  <si>
    <t>6234 Electricity</t>
  </si>
  <si>
    <t>Increasse due to anticipated usage increasing in 2026</t>
  </si>
  <si>
    <t>6334 Water-Irrigation Acct# 00013151-174750</t>
  </si>
  <si>
    <t>Budgeted $40 to account for any water needs, etc. for irrigation</t>
  </si>
  <si>
    <t>6335 Water/Sewer Acct# 00014355-174750</t>
  </si>
  <si>
    <t>Increased for anticipated increase in usage and cost in 2026</t>
  </si>
  <si>
    <t>6350 Gas</t>
  </si>
  <si>
    <t>Increase of $700 to accomodate for actuals in 2025</t>
  </si>
  <si>
    <t>6360 Cable - Clubhouse</t>
  </si>
  <si>
    <t>Total Utilities Expense</t>
  </si>
  <si>
    <t>Clubhouse Expense</t>
  </si>
  <si>
    <t>6500 Clubhouse Cleaning</t>
  </si>
  <si>
    <t>6510 Clubhouse Supplies</t>
  </si>
  <si>
    <t xml:space="preserve">The increase is to replace the </t>
  </si>
  <si>
    <t>Total Clubhouse Expense</t>
  </si>
  <si>
    <t>Grounds Expense</t>
  </si>
  <si>
    <t>7000 Grounds Contract</t>
  </si>
  <si>
    <t>Increased to accommodate any outside charges due to special request</t>
  </si>
  <si>
    <t>7010 Grounds Maintenance &amp; Repairs</t>
  </si>
  <si>
    <t>7015 Pinestraw/Mulch</t>
  </si>
  <si>
    <t>Increased due to shift to once a year oine straw for all areas with pine straw today</t>
  </si>
  <si>
    <t>7020 Seasonal Flowers</t>
  </si>
  <si>
    <t>7025 Irrigation Maintenance</t>
  </si>
  <si>
    <t>The $9,000 increase is for upgrading of the irrigation controller to single</t>
  </si>
  <si>
    <t>7026 Slope Maintenance</t>
  </si>
  <si>
    <t>7027 Backflow Testing</t>
  </si>
  <si>
    <t>Total Grounds Expense</t>
  </si>
  <si>
    <t>Maintenance Expense</t>
  </si>
  <si>
    <t>8100 Well Pump Maintenance</t>
  </si>
  <si>
    <t>8150 Amenity Maintenance</t>
  </si>
  <si>
    <t>8510 Trash Removal Services</t>
  </si>
  <si>
    <t>8515 Exterminating /Pest Control</t>
  </si>
  <si>
    <t>8520 Termite Bond</t>
  </si>
  <si>
    <t>The increase is to cover the bond on the clubhouse</t>
  </si>
  <si>
    <t>8530 Reserve Study</t>
  </si>
  <si>
    <t>Total Maintenance Expense</t>
  </si>
  <si>
    <t>Association Expense</t>
  </si>
  <si>
    <t>8600 Association Management</t>
  </si>
  <si>
    <t>Total Association Management</t>
  </si>
  <si>
    <t>Capital Improvements</t>
  </si>
  <si>
    <t>8901 Well Project</t>
  </si>
  <si>
    <t>Total Capital Improvements</t>
  </si>
  <si>
    <t>Reserves</t>
  </si>
  <si>
    <t>9001 Transfer to Reserves</t>
  </si>
  <si>
    <t>Projected</t>
  </si>
  <si>
    <t>9001-001 Transfer from Operating</t>
  </si>
  <si>
    <t>Total Reserves</t>
  </si>
  <si>
    <t>Total Operating Expense</t>
  </si>
  <si>
    <t>Net Operating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</si>
</sst>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>
      <alignment vertical="top"/>
    </xf>
  </cellStyleXfs>
  <cellXfs count="91">
    <xf numFmtId="0" fontId="0" fillId="0" borderId="0" xfId="0">
      <alignment vertical="top"/>
    </xf>
    <xf numFmtId="164" fontId="0" fillId="0" borderId="0" xfId="0" applyNumberFormat="1" applyAlignment="1">
      <alignment horizontal="center" vertical="center"/>
    </xf>
    <xf numFmtId="0" fontId="0" fillId="2" borderId="1" xfId="0" applyFill="1" applyBorder="1">
      <alignment vertical="top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9" xfId="0" applyFont="1" applyBorder="1">
      <alignment vertical="top"/>
    </xf>
    <xf numFmtId="0" fontId="1" fillId="0" borderId="9" xfId="0" applyFont="1" applyBorder="1" applyAlignment="1">
      <alignment horizontal="left" vertical="top" indent="2"/>
    </xf>
    <xf numFmtId="0" fontId="3" fillId="0" borderId="9" xfId="0" applyFont="1" applyBorder="1">
      <alignment vertical="top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0" borderId="0" xfId="0" applyFont="1">
      <alignment vertical="top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3" fillId="0" borderId="21" xfId="0" applyFont="1" applyBorder="1">
      <alignment vertical="top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left" vertical="top" indent="2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2" fillId="0" borderId="28" xfId="0" applyFont="1" applyBorder="1">
      <alignment vertical="top"/>
    </xf>
    <xf numFmtId="0" fontId="1" fillId="0" borderId="32" xfId="0" applyFont="1" applyBorder="1" applyAlignment="1">
      <alignment horizontal="left" vertical="top" indent="2"/>
    </xf>
    <xf numFmtId="0" fontId="3" fillId="0" borderId="5" xfId="0" applyFont="1" applyBorder="1">
      <alignment vertical="top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1" fillId="0" borderId="39" xfId="0" applyFont="1" applyBorder="1" applyAlignment="1">
      <alignment horizontal="left" vertical="top" indent="2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3" fillId="0" borderId="44" xfId="0" applyFont="1" applyBorder="1">
      <alignment vertical="top"/>
    </xf>
    <xf numFmtId="164" fontId="3" fillId="0" borderId="19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top" indent="2"/>
    </xf>
    <xf numFmtId="164" fontId="3" fillId="0" borderId="0" xfId="0" applyNumberFormat="1" applyFont="1">
      <alignment vertical="top"/>
    </xf>
    <xf numFmtId="164" fontId="4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>
      <alignment vertical="top"/>
    </xf>
    <xf numFmtId="164" fontId="0" fillId="2" borderId="43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top"/>
    </xf>
    <xf numFmtId="0" fontId="3" fillId="3" borderId="26" xfId="0" applyFont="1" applyFill="1" applyBorder="1" applyAlignment="1">
      <alignment horizontal="center" vertical="top"/>
    </xf>
    <xf numFmtId="0" fontId="3" fillId="3" borderId="27" xfId="0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164" fontId="1" fillId="4" borderId="42" xfId="0" applyNumberFormat="1" applyFont="1" applyFill="1" applyBorder="1" applyAlignment="1">
      <alignment horizontal="center" vertical="center"/>
    </xf>
    <xf numFmtId="0" fontId="3" fillId="4" borderId="44" xfId="0" applyFont="1" applyFill="1" applyBorder="1">
      <alignment vertical="top"/>
    </xf>
    <xf numFmtId="164" fontId="0" fillId="4" borderId="45" xfId="0" applyNumberFormat="1" applyFill="1" applyBorder="1" applyAlignment="1">
      <alignment horizontal="center" vertical="center"/>
    </xf>
    <xf numFmtId="164" fontId="0" fillId="4" borderId="35" xfId="0" applyNumberFormat="1" applyFill="1" applyBorder="1" applyAlignment="1">
      <alignment horizontal="center" vertical="center"/>
    </xf>
    <xf numFmtId="0" fontId="3" fillId="4" borderId="46" xfId="0" applyFont="1" applyFill="1" applyBorder="1">
      <alignment vertical="top"/>
    </xf>
    <xf numFmtId="164" fontId="0" fillId="4" borderId="47" xfId="0" applyNumberFormat="1" applyFill="1" applyBorder="1" applyAlignment="1">
      <alignment horizontal="center" vertical="center"/>
    </xf>
    <xf numFmtId="164" fontId="0" fillId="4" borderId="48" xfId="0" applyNumberForma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left" vertical="top" indent="2"/>
    </xf>
    <xf numFmtId="164" fontId="1" fillId="4" borderId="40" xfId="0" applyNumberFormat="1" applyFont="1" applyFill="1" applyBorder="1" applyAlignment="1">
      <alignment horizontal="center" vertical="center"/>
    </xf>
    <xf numFmtId="164" fontId="1" fillId="4" borderId="41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top"/>
    </xf>
    <xf numFmtId="0" fontId="1" fillId="4" borderId="49" xfId="0" applyFont="1" applyFill="1" applyBorder="1">
      <alignment vertical="top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0" fontId="1" fillId="4" borderId="52" xfId="0" applyFont="1" applyFill="1" applyBorder="1">
      <alignment vertical="top"/>
    </xf>
    <xf numFmtId="164" fontId="1" fillId="4" borderId="53" xfId="0" applyNumberFormat="1" applyFont="1" applyFill="1" applyBorder="1" applyAlignment="1">
      <alignment horizontal="center" vertical="center"/>
    </xf>
    <xf numFmtId="164" fontId="1" fillId="4" borderId="54" xfId="0" applyNumberFormat="1" applyFont="1" applyFill="1" applyBorder="1" applyAlignment="1">
      <alignment horizontal="center" vertical="center"/>
    </xf>
    <xf numFmtId="164" fontId="1" fillId="4" borderId="55" xfId="0" applyNumberFormat="1" applyFon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1D4F-F5E7-439C-B42A-593890F2BDCA}">
  <dimension ref="A1:O92"/>
  <sheetViews>
    <sheetView showGridLines="0" tabSelected="1" showOutlineSymbols="0" zoomScale="106" zoomScaleNormal="106" workbookViewId="0">
      <selection sqref="A1:N78"/>
    </sheetView>
  </sheetViews>
  <sheetFormatPr defaultColWidth="10.7109375" defaultRowHeight="12.75" customHeight="1" x14ac:dyDescent="0.2"/>
  <cols>
    <col min="1" max="1" width="37.42578125" bestFit="1" customWidth="1"/>
    <col min="2" max="13" width="11.28515625" style="1" customWidth="1"/>
    <col min="14" max="14" width="13.42578125" style="1" customWidth="1"/>
    <col min="15" max="15" width="67.28515625" bestFit="1" customWidth="1"/>
  </cols>
  <sheetData>
    <row r="1" spans="1:15" ht="13.5" thickBot="1" x14ac:dyDescent="0.25"/>
    <row r="2" spans="1:15" ht="14.25" thickTop="1" thickBot="1" x14ac:dyDescent="0.25">
      <c r="A2" s="2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63" t="s">
        <v>12</v>
      </c>
    </row>
    <row r="3" spans="1:15" ht="13.5" thickTop="1" x14ac:dyDescent="0.2">
      <c r="A3" s="5" t="s">
        <v>13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5" ht="15.75" x14ac:dyDescent="0.2">
      <c r="A4" s="6" t="s">
        <v>14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5" ht="13.5" thickBot="1" x14ac:dyDescent="0.25">
      <c r="A5" s="7" t="s">
        <v>15</v>
      </c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5" x14ac:dyDescent="0.2">
      <c r="A6" s="8" t="s">
        <v>16</v>
      </c>
      <c r="B6" s="9">
        <v>16200</v>
      </c>
      <c r="C6" s="10">
        <v>16200</v>
      </c>
      <c r="D6" s="10">
        <v>16200</v>
      </c>
      <c r="E6" s="10">
        <v>16200</v>
      </c>
      <c r="F6" s="10">
        <v>16200</v>
      </c>
      <c r="G6" s="10">
        <v>16200</v>
      </c>
      <c r="H6" s="10">
        <v>16200</v>
      </c>
      <c r="I6" s="10">
        <v>16200</v>
      </c>
      <c r="J6" s="10">
        <v>16200</v>
      </c>
      <c r="K6" s="10">
        <v>16200</v>
      </c>
      <c r="L6" s="10">
        <v>16200</v>
      </c>
      <c r="M6" s="10">
        <v>16200</v>
      </c>
      <c r="N6" s="64">
        <f>SUM(B6:M6)</f>
        <v>194400</v>
      </c>
      <c r="O6" s="11"/>
    </row>
    <row r="7" spans="1:15" x14ac:dyDescent="0.2">
      <c r="A7" s="8" t="s">
        <v>17</v>
      </c>
      <c r="B7" s="12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2000</v>
      </c>
      <c r="N7" s="65">
        <f t="shared" ref="N7:N13" si="0">M7+L7+K7+J7+I7+H7+G7+F7+E7+D7+C7+B7</f>
        <v>2000</v>
      </c>
      <c r="O7" s="11"/>
    </row>
    <row r="8" spans="1:15" x14ac:dyDescent="0.2">
      <c r="A8" s="8" t="s">
        <v>18</v>
      </c>
      <c r="B8" s="12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3000</v>
      </c>
      <c r="N8" s="65">
        <f t="shared" si="0"/>
        <v>3000</v>
      </c>
      <c r="O8" s="11"/>
    </row>
    <row r="9" spans="1:15" x14ac:dyDescent="0.2">
      <c r="A9" s="8" t="s">
        <v>19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65">
        <f t="shared" si="0"/>
        <v>0</v>
      </c>
      <c r="O9" s="11"/>
    </row>
    <row r="10" spans="1:15" x14ac:dyDescent="0.2">
      <c r="A10" s="8" t="s">
        <v>20</v>
      </c>
      <c r="B10" s="12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65">
        <f t="shared" si="0"/>
        <v>0</v>
      </c>
      <c r="O10" s="11"/>
    </row>
    <row r="11" spans="1:15" x14ac:dyDescent="0.2">
      <c r="A11" s="8" t="s">
        <v>21</v>
      </c>
      <c r="B11" s="12">
        <v>0</v>
      </c>
      <c r="C11" s="13">
        <v>0</v>
      </c>
      <c r="D11" s="13">
        <v>0</v>
      </c>
      <c r="E11" s="13">
        <v>0</v>
      </c>
      <c r="F11" s="13">
        <v>80</v>
      </c>
      <c r="G11" s="13">
        <v>80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65">
        <f t="shared" si="0"/>
        <v>160</v>
      </c>
      <c r="O11" s="11"/>
    </row>
    <row r="12" spans="1:15" x14ac:dyDescent="0.2">
      <c r="A12" s="14" t="s">
        <v>22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66">
        <f t="shared" si="0"/>
        <v>0</v>
      </c>
      <c r="O12" s="11"/>
    </row>
    <row r="13" spans="1:15" ht="13.5" thickBot="1" x14ac:dyDescent="0.25">
      <c r="A13" s="17" t="s">
        <v>23</v>
      </c>
      <c r="B13" s="18">
        <f t="shared" ref="B13:M13" si="1">SUM(B6:B12)</f>
        <v>16200</v>
      </c>
      <c r="C13" s="19">
        <f t="shared" si="1"/>
        <v>16200</v>
      </c>
      <c r="D13" s="19">
        <f t="shared" si="1"/>
        <v>16200</v>
      </c>
      <c r="E13" s="19">
        <f t="shared" si="1"/>
        <v>16200</v>
      </c>
      <c r="F13" s="19">
        <f t="shared" si="1"/>
        <v>16280</v>
      </c>
      <c r="G13" s="19">
        <f t="shared" si="1"/>
        <v>16280</v>
      </c>
      <c r="H13" s="19">
        <f t="shared" si="1"/>
        <v>16200</v>
      </c>
      <c r="I13" s="19">
        <f t="shared" si="1"/>
        <v>16200</v>
      </c>
      <c r="J13" s="19">
        <f t="shared" si="1"/>
        <v>16200</v>
      </c>
      <c r="K13" s="19">
        <f t="shared" si="1"/>
        <v>16200</v>
      </c>
      <c r="L13" s="19">
        <f t="shared" si="1"/>
        <v>16200</v>
      </c>
      <c r="M13" s="19">
        <f t="shared" si="1"/>
        <v>21200</v>
      </c>
      <c r="N13" s="67">
        <f t="shared" si="0"/>
        <v>199560</v>
      </c>
    </row>
    <row r="14" spans="1:15" ht="5.0999999999999996" customHeight="1" thickBo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5" ht="16.5" thickBot="1" x14ac:dyDescent="0.25">
      <c r="A15" s="20" t="s">
        <v>24</v>
      </c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5" ht="13.5" thickBot="1" x14ac:dyDescent="0.25">
      <c r="A16" s="21" t="s">
        <v>25</v>
      </c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15" x14ac:dyDescent="0.2">
      <c r="A17" s="22" t="s">
        <v>26</v>
      </c>
      <c r="B17" s="9">
        <v>250</v>
      </c>
      <c r="C17" s="10">
        <v>250</v>
      </c>
      <c r="D17" s="10">
        <v>250</v>
      </c>
      <c r="E17" s="10">
        <v>250</v>
      </c>
      <c r="F17" s="10">
        <v>250</v>
      </c>
      <c r="G17" s="10">
        <v>250</v>
      </c>
      <c r="H17" s="23">
        <v>250</v>
      </c>
      <c r="I17" s="24">
        <v>250</v>
      </c>
      <c r="J17" s="25">
        <v>250</v>
      </c>
      <c r="K17" s="25">
        <v>250</v>
      </c>
      <c r="L17" s="25">
        <v>250</v>
      </c>
      <c r="M17" s="25">
        <v>250</v>
      </c>
      <c r="N17" s="68">
        <f>SUM(B17:M17)</f>
        <v>3000</v>
      </c>
      <c r="O17" s="26"/>
    </row>
    <row r="18" spans="1:15" x14ac:dyDescent="0.2">
      <c r="A18" s="8" t="s">
        <v>27</v>
      </c>
      <c r="B18" s="12">
        <v>50</v>
      </c>
      <c r="C18" s="13">
        <v>50</v>
      </c>
      <c r="D18" s="13">
        <v>50</v>
      </c>
      <c r="E18" s="13">
        <v>50</v>
      </c>
      <c r="F18" s="13">
        <v>50</v>
      </c>
      <c r="G18" s="13">
        <v>50</v>
      </c>
      <c r="H18" s="27">
        <v>50</v>
      </c>
      <c r="I18" s="28">
        <v>50</v>
      </c>
      <c r="J18" s="29">
        <v>50</v>
      </c>
      <c r="K18" s="29">
        <v>50</v>
      </c>
      <c r="L18" s="29">
        <v>50</v>
      </c>
      <c r="M18" s="29">
        <v>50</v>
      </c>
      <c r="N18" s="68">
        <f t="shared" ref="N18:N23" si="2">SUM(B18:M18)</f>
        <v>600</v>
      </c>
      <c r="O18" s="26"/>
    </row>
    <row r="19" spans="1:15" x14ac:dyDescent="0.2">
      <c r="A19" s="8" t="s">
        <v>28</v>
      </c>
      <c r="B19" s="12">
        <v>0</v>
      </c>
      <c r="C19" s="13">
        <v>2200</v>
      </c>
      <c r="D19" s="13">
        <v>0</v>
      </c>
      <c r="E19" s="13">
        <v>0</v>
      </c>
      <c r="F19" s="13">
        <v>0</v>
      </c>
      <c r="G19" s="13">
        <v>0</v>
      </c>
      <c r="H19" s="27">
        <v>0</v>
      </c>
      <c r="I19" s="28">
        <v>0</v>
      </c>
      <c r="J19" s="29">
        <v>0</v>
      </c>
      <c r="K19" s="29">
        <v>0</v>
      </c>
      <c r="L19" s="29">
        <v>0</v>
      </c>
      <c r="M19" s="29">
        <v>0</v>
      </c>
      <c r="N19" s="68">
        <f t="shared" si="2"/>
        <v>2200</v>
      </c>
      <c r="O19" s="30"/>
    </row>
    <row r="20" spans="1:15" x14ac:dyDescent="0.2">
      <c r="A20" s="8" t="s">
        <v>29</v>
      </c>
      <c r="B20" s="12">
        <v>200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27">
        <v>0</v>
      </c>
      <c r="I20" s="28">
        <v>0</v>
      </c>
      <c r="J20" s="29">
        <v>0</v>
      </c>
      <c r="K20" s="29">
        <v>0</v>
      </c>
      <c r="L20" s="29">
        <v>0</v>
      </c>
      <c r="M20" s="29">
        <v>0</v>
      </c>
      <c r="N20" s="68">
        <f t="shared" si="2"/>
        <v>200</v>
      </c>
      <c r="O20" s="30" t="s">
        <v>30</v>
      </c>
    </row>
    <row r="21" spans="1:15" x14ac:dyDescent="0.2">
      <c r="A21" s="8" t="s">
        <v>31</v>
      </c>
      <c r="B21" s="12">
        <v>167</v>
      </c>
      <c r="C21" s="13">
        <v>1674</v>
      </c>
      <c r="D21" s="13">
        <v>167</v>
      </c>
      <c r="E21" s="13">
        <v>167</v>
      </c>
      <c r="F21" s="13">
        <v>167</v>
      </c>
      <c r="G21" s="13">
        <v>167</v>
      </c>
      <c r="H21" s="27">
        <v>167</v>
      </c>
      <c r="I21" s="28">
        <v>167</v>
      </c>
      <c r="J21" s="29">
        <v>167</v>
      </c>
      <c r="K21" s="29">
        <v>167</v>
      </c>
      <c r="L21" s="29">
        <v>167</v>
      </c>
      <c r="M21" s="29">
        <v>167</v>
      </c>
      <c r="N21" s="68">
        <f t="shared" si="2"/>
        <v>3511</v>
      </c>
      <c r="O21" s="26"/>
    </row>
    <row r="22" spans="1:15" x14ac:dyDescent="0.2">
      <c r="A22" s="8" t="s">
        <v>32</v>
      </c>
      <c r="B22" s="12">
        <v>0</v>
      </c>
      <c r="C22" s="13">
        <v>0</v>
      </c>
      <c r="D22" s="13">
        <v>410</v>
      </c>
      <c r="E22" s="13">
        <v>0</v>
      </c>
      <c r="F22" s="13">
        <v>0</v>
      </c>
      <c r="G22" s="13">
        <v>0</v>
      </c>
      <c r="H22" s="27">
        <v>0</v>
      </c>
      <c r="I22" s="28">
        <v>0</v>
      </c>
      <c r="J22" s="29">
        <v>0</v>
      </c>
      <c r="K22" s="29">
        <v>0</v>
      </c>
      <c r="L22" s="29">
        <v>0</v>
      </c>
      <c r="M22" s="29">
        <v>0</v>
      </c>
      <c r="N22" s="68">
        <f t="shared" si="2"/>
        <v>410</v>
      </c>
      <c r="O22" s="26"/>
    </row>
    <row r="23" spans="1:15" x14ac:dyDescent="0.2">
      <c r="A23" s="8" t="s">
        <v>33</v>
      </c>
      <c r="B23" s="12">
        <v>0</v>
      </c>
      <c r="C23" s="13">
        <v>0</v>
      </c>
      <c r="D23" s="13">
        <v>0</v>
      </c>
      <c r="E23" s="13">
        <v>225</v>
      </c>
      <c r="F23" s="13">
        <v>0</v>
      </c>
      <c r="G23" s="13">
        <v>0</v>
      </c>
      <c r="H23" s="27">
        <v>0</v>
      </c>
      <c r="I23" s="28">
        <v>0</v>
      </c>
      <c r="J23" s="29">
        <v>0</v>
      </c>
      <c r="K23" s="29">
        <v>0</v>
      </c>
      <c r="L23" s="29">
        <v>0</v>
      </c>
      <c r="M23" s="29">
        <v>0</v>
      </c>
      <c r="N23" s="68">
        <f t="shared" si="2"/>
        <v>225</v>
      </c>
      <c r="O23" s="30" t="s">
        <v>34</v>
      </c>
    </row>
    <row r="24" spans="1:15" ht="13.5" thickBot="1" x14ac:dyDescent="0.25">
      <c r="A24" s="31" t="s">
        <v>35</v>
      </c>
      <c r="B24" s="32">
        <f>SUM(B17:B23)</f>
        <v>667</v>
      </c>
      <c r="C24" s="33">
        <f t="shared" ref="C24:N24" si="3">SUM(C17:C23)</f>
        <v>4174</v>
      </c>
      <c r="D24" s="33">
        <f t="shared" si="3"/>
        <v>877</v>
      </c>
      <c r="E24" s="33">
        <f t="shared" si="3"/>
        <v>692</v>
      </c>
      <c r="F24" s="33">
        <f t="shared" si="3"/>
        <v>467</v>
      </c>
      <c r="G24" s="33">
        <f t="shared" si="3"/>
        <v>467</v>
      </c>
      <c r="H24" s="33">
        <f t="shared" si="3"/>
        <v>467</v>
      </c>
      <c r="I24" s="33">
        <f t="shared" si="3"/>
        <v>467</v>
      </c>
      <c r="J24" s="33">
        <f t="shared" si="3"/>
        <v>467</v>
      </c>
      <c r="K24" s="33">
        <f t="shared" si="3"/>
        <v>467</v>
      </c>
      <c r="L24" s="33">
        <f t="shared" si="3"/>
        <v>467</v>
      </c>
      <c r="M24" s="33">
        <f t="shared" si="3"/>
        <v>467</v>
      </c>
      <c r="N24" s="69">
        <f t="shared" si="3"/>
        <v>10146</v>
      </c>
    </row>
    <row r="25" spans="1:15" ht="5.0999999999999996" customHeight="1" thickBot="1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</row>
    <row r="26" spans="1:15" ht="13.5" thickBot="1" x14ac:dyDescent="0.25">
      <c r="A26" s="21" t="s">
        <v>36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</row>
    <row r="27" spans="1:15" x14ac:dyDescent="0.2">
      <c r="A27" s="34" t="s">
        <v>37</v>
      </c>
      <c r="B27" s="9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70</v>
      </c>
      <c r="L27" s="10">
        <v>0</v>
      </c>
      <c r="M27" s="10">
        <v>0</v>
      </c>
      <c r="N27" s="68">
        <f>SUM(B27:M27)</f>
        <v>70</v>
      </c>
      <c r="O27" s="11"/>
    </row>
    <row r="28" spans="1:15" x14ac:dyDescent="0.2">
      <c r="A28" s="8" t="s">
        <v>38</v>
      </c>
      <c r="B28" s="12">
        <v>0</v>
      </c>
      <c r="C28" s="13">
        <v>0</v>
      </c>
      <c r="D28" s="13">
        <v>35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65">
        <f>SUM(B28:M28)</f>
        <v>35</v>
      </c>
      <c r="O28" s="11"/>
    </row>
    <row r="29" spans="1:15" ht="13.5" thickBot="1" x14ac:dyDescent="0.25">
      <c r="A29" s="31" t="s">
        <v>39</v>
      </c>
      <c r="B29" s="32">
        <f>SUM(B27:B28)</f>
        <v>0</v>
      </c>
      <c r="C29" s="33">
        <f t="shared" ref="C29:N29" si="4">SUM(C27:C28)</f>
        <v>0</v>
      </c>
      <c r="D29" s="33">
        <f t="shared" si="4"/>
        <v>35</v>
      </c>
      <c r="E29" s="33">
        <f t="shared" si="4"/>
        <v>0</v>
      </c>
      <c r="F29" s="33">
        <f t="shared" si="4"/>
        <v>0</v>
      </c>
      <c r="G29" s="33">
        <f t="shared" si="4"/>
        <v>0</v>
      </c>
      <c r="H29" s="33">
        <f t="shared" si="4"/>
        <v>0</v>
      </c>
      <c r="I29" s="33">
        <f t="shared" si="4"/>
        <v>0</v>
      </c>
      <c r="J29" s="33">
        <f t="shared" si="4"/>
        <v>0</v>
      </c>
      <c r="K29" s="33">
        <f t="shared" si="4"/>
        <v>70</v>
      </c>
      <c r="L29" s="33">
        <f t="shared" si="4"/>
        <v>0</v>
      </c>
      <c r="M29" s="33">
        <f t="shared" si="4"/>
        <v>0</v>
      </c>
      <c r="N29" s="69">
        <f t="shared" si="4"/>
        <v>105</v>
      </c>
    </row>
    <row r="30" spans="1:15" ht="5.0999999999999996" customHeight="1" thickBot="1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13.5" thickBot="1" x14ac:dyDescent="0.25">
      <c r="A31" s="21" t="s">
        <v>40</v>
      </c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</row>
    <row r="32" spans="1:15" x14ac:dyDescent="0.2">
      <c r="A32" s="34" t="s">
        <v>41</v>
      </c>
      <c r="B32" s="9">
        <v>130</v>
      </c>
      <c r="C32" s="10">
        <v>130</v>
      </c>
      <c r="D32" s="10">
        <v>130</v>
      </c>
      <c r="E32" s="10">
        <v>130</v>
      </c>
      <c r="F32" s="10">
        <v>130</v>
      </c>
      <c r="G32" s="10">
        <v>130</v>
      </c>
      <c r="H32" s="10">
        <v>130</v>
      </c>
      <c r="I32" s="10">
        <v>130</v>
      </c>
      <c r="J32" s="10">
        <v>130</v>
      </c>
      <c r="K32" s="10">
        <v>130</v>
      </c>
      <c r="L32" s="10">
        <v>130</v>
      </c>
      <c r="M32" s="10">
        <v>130</v>
      </c>
      <c r="N32" s="68">
        <f>SUM(B32:M32)</f>
        <v>1560</v>
      </c>
      <c r="O32" s="11" t="s">
        <v>42</v>
      </c>
    </row>
    <row r="33" spans="1:15" x14ac:dyDescent="0.2">
      <c r="A33" s="8" t="s">
        <v>43</v>
      </c>
      <c r="B33" s="12">
        <v>40</v>
      </c>
      <c r="C33" s="13">
        <v>40</v>
      </c>
      <c r="D33" s="13">
        <v>40</v>
      </c>
      <c r="E33" s="13">
        <v>40</v>
      </c>
      <c r="F33" s="13">
        <v>40</v>
      </c>
      <c r="G33" s="13">
        <v>40</v>
      </c>
      <c r="H33" s="13">
        <v>40</v>
      </c>
      <c r="I33" s="13">
        <v>40</v>
      </c>
      <c r="J33" s="13">
        <v>40</v>
      </c>
      <c r="K33" s="13">
        <v>40</v>
      </c>
      <c r="L33" s="13">
        <v>40</v>
      </c>
      <c r="M33" s="13">
        <v>40</v>
      </c>
      <c r="N33" s="68">
        <f t="shared" ref="N33:N36" si="5">SUM(B33:M33)</f>
        <v>480</v>
      </c>
      <c r="O33" s="11" t="s">
        <v>44</v>
      </c>
    </row>
    <row r="34" spans="1:15" x14ac:dyDescent="0.2">
      <c r="A34" s="8" t="s">
        <v>45</v>
      </c>
      <c r="B34" s="12">
        <v>45</v>
      </c>
      <c r="C34" s="13">
        <v>45</v>
      </c>
      <c r="D34" s="13">
        <v>45</v>
      </c>
      <c r="E34" s="35">
        <v>45</v>
      </c>
      <c r="F34" s="13">
        <v>45</v>
      </c>
      <c r="G34" s="13">
        <v>45</v>
      </c>
      <c r="H34" s="13">
        <v>45</v>
      </c>
      <c r="I34" s="13">
        <v>45</v>
      </c>
      <c r="J34" s="90">
        <v>45</v>
      </c>
      <c r="K34" s="13">
        <v>45</v>
      </c>
      <c r="L34" s="13">
        <v>45</v>
      </c>
      <c r="M34" s="13">
        <v>45</v>
      </c>
      <c r="N34" s="68">
        <f t="shared" si="5"/>
        <v>540</v>
      </c>
      <c r="O34" s="11" t="s">
        <v>46</v>
      </c>
    </row>
    <row r="35" spans="1:15" x14ac:dyDescent="0.2">
      <c r="A35" s="8" t="s">
        <v>47</v>
      </c>
      <c r="B35" s="12">
        <v>200</v>
      </c>
      <c r="C35" s="13">
        <v>300</v>
      </c>
      <c r="D35" s="13">
        <v>200</v>
      </c>
      <c r="E35" s="13">
        <v>125</v>
      </c>
      <c r="F35" s="13">
        <v>90</v>
      </c>
      <c r="G35" s="13">
        <v>90</v>
      </c>
      <c r="H35" s="13">
        <v>90</v>
      </c>
      <c r="I35" s="13">
        <v>90</v>
      </c>
      <c r="J35" s="13">
        <v>90</v>
      </c>
      <c r="K35" s="13">
        <v>90</v>
      </c>
      <c r="L35" s="13">
        <v>90</v>
      </c>
      <c r="M35" s="13">
        <v>160</v>
      </c>
      <c r="N35" s="68">
        <f t="shared" si="5"/>
        <v>1615</v>
      </c>
      <c r="O35" s="11" t="s">
        <v>48</v>
      </c>
    </row>
    <row r="36" spans="1:15" x14ac:dyDescent="0.2">
      <c r="A36" s="8" t="s">
        <v>49</v>
      </c>
      <c r="B36" s="12">
        <v>115</v>
      </c>
      <c r="C36" s="13">
        <v>115</v>
      </c>
      <c r="D36" s="13">
        <v>115</v>
      </c>
      <c r="E36" s="13">
        <v>115</v>
      </c>
      <c r="F36" s="13">
        <v>115</v>
      </c>
      <c r="G36" s="13">
        <v>115</v>
      </c>
      <c r="H36" s="13">
        <v>115</v>
      </c>
      <c r="I36" s="13">
        <v>115</v>
      </c>
      <c r="J36" s="13">
        <v>115</v>
      </c>
      <c r="K36" s="13">
        <v>115</v>
      </c>
      <c r="L36" s="13">
        <v>115</v>
      </c>
      <c r="M36" s="13">
        <v>115</v>
      </c>
      <c r="N36" s="68">
        <f t="shared" si="5"/>
        <v>1380</v>
      </c>
      <c r="O36" s="11"/>
    </row>
    <row r="37" spans="1:15" ht="13.5" thickBot="1" x14ac:dyDescent="0.25">
      <c r="A37" s="31" t="s">
        <v>50</v>
      </c>
      <c r="B37" s="32">
        <f>SUM(B32:B36)</f>
        <v>530</v>
      </c>
      <c r="C37" s="33">
        <f t="shared" ref="C37:N37" si="6">SUM(C32:C36)</f>
        <v>630</v>
      </c>
      <c r="D37" s="33">
        <f t="shared" si="6"/>
        <v>530</v>
      </c>
      <c r="E37" s="33">
        <f t="shared" si="6"/>
        <v>455</v>
      </c>
      <c r="F37" s="33">
        <f t="shared" si="6"/>
        <v>420</v>
      </c>
      <c r="G37" s="33">
        <f t="shared" si="6"/>
        <v>420</v>
      </c>
      <c r="H37" s="33">
        <f t="shared" si="6"/>
        <v>420</v>
      </c>
      <c r="I37" s="33">
        <f t="shared" si="6"/>
        <v>420</v>
      </c>
      <c r="J37" s="33">
        <f t="shared" si="6"/>
        <v>420</v>
      </c>
      <c r="K37" s="33">
        <f t="shared" si="6"/>
        <v>420</v>
      </c>
      <c r="L37" s="33">
        <f t="shared" si="6"/>
        <v>420</v>
      </c>
      <c r="M37" s="33">
        <f t="shared" si="6"/>
        <v>490</v>
      </c>
      <c r="N37" s="69">
        <f t="shared" si="6"/>
        <v>5575</v>
      </c>
    </row>
    <row r="38" spans="1:15" ht="5.0999999999999996" customHeight="1" thickBot="1" x14ac:dyDescent="0.2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</row>
    <row r="39" spans="1:15" ht="13.5" thickBot="1" x14ac:dyDescent="0.25">
      <c r="A39" s="36" t="s">
        <v>51</v>
      </c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 spans="1:15" x14ac:dyDescent="0.2">
      <c r="A40" s="8" t="s">
        <v>52</v>
      </c>
      <c r="B40" s="9">
        <v>125</v>
      </c>
      <c r="C40" s="10">
        <v>125</v>
      </c>
      <c r="D40" s="10">
        <v>125</v>
      </c>
      <c r="E40" s="10">
        <v>125</v>
      </c>
      <c r="F40" s="10">
        <v>125</v>
      </c>
      <c r="G40" s="10">
        <v>125</v>
      </c>
      <c r="H40" s="10">
        <v>125</v>
      </c>
      <c r="I40" s="10">
        <v>125</v>
      </c>
      <c r="J40" s="10">
        <v>125</v>
      </c>
      <c r="K40" s="10">
        <v>125</v>
      </c>
      <c r="L40" s="10">
        <v>125</v>
      </c>
      <c r="M40" s="10">
        <v>125</v>
      </c>
      <c r="N40" s="68">
        <f>SUM(B40:M40)</f>
        <v>1500</v>
      </c>
      <c r="O40" s="11"/>
    </row>
    <row r="41" spans="1:15" x14ac:dyDescent="0.2">
      <c r="A41" s="8" t="s">
        <v>53</v>
      </c>
      <c r="B41" s="12">
        <v>50</v>
      </c>
      <c r="C41" s="13">
        <v>600</v>
      </c>
      <c r="D41" s="13">
        <v>50</v>
      </c>
      <c r="E41" s="13">
        <v>50</v>
      </c>
      <c r="F41" s="13">
        <v>50</v>
      </c>
      <c r="G41" s="13">
        <v>50</v>
      </c>
      <c r="H41" s="13">
        <v>50</v>
      </c>
      <c r="I41" s="13">
        <v>50</v>
      </c>
      <c r="J41" s="13">
        <v>50</v>
      </c>
      <c r="K41" s="13">
        <v>50</v>
      </c>
      <c r="L41" s="13">
        <v>50</v>
      </c>
      <c r="M41" s="13">
        <v>50</v>
      </c>
      <c r="N41" s="65">
        <f>SUM(B41:M41)</f>
        <v>1150</v>
      </c>
      <c r="O41" s="11" t="s">
        <v>54</v>
      </c>
    </row>
    <row r="42" spans="1:15" ht="13.5" thickBot="1" x14ac:dyDescent="0.25">
      <c r="A42" s="31" t="s">
        <v>55</v>
      </c>
      <c r="B42" s="32">
        <f>SUM(B40:B41)</f>
        <v>175</v>
      </c>
      <c r="C42" s="33">
        <f t="shared" ref="C42:N42" si="7">SUM(C40:C41)</f>
        <v>725</v>
      </c>
      <c r="D42" s="33">
        <f t="shared" si="7"/>
        <v>175</v>
      </c>
      <c r="E42" s="33">
        <f t="shared" si="7"/>
        <v>175</v>
      </c>
      <c r="F42" s="33">
        <f t="shared" si="7"/>
        <v>175</v>
      </c>
      <c r="G42" s="33">
        <f t="shared" si="7"/>
        <v>175</v>
      </c>
      <c r="H42" s="33">
        <f t="shared" si="7"/>
        <v>175</v>
      </c>
      <c r="I42" s="33">
        <f t="shared" si="7"/>
        <v>175</v>
      </c>
      <c r="J42" s="33">
        <f t="shared" si="7"/>
        <v>175</v>
      </c>
      <c r="K42" s="33">
        <f t="shared" si="7"/>
        <v>175</v>
      </c>
      <c r="L42" s="33">
        <f t="shared" si="7"/>
        <v>175</v>
      </c>
      <c r="M42" s="33">
        <f t="shared" si="7"/>
        <v>175</v>
      </c>
      <c r="N42" s="69">
        <f t="shared" si="7"/>
        <v>2650</v>
      </c>
    </row>
    <row r="43" spans="1:15" ht="5.0999999999999996" customHeight="1" thickBot="1" x14ac:dyDescent="0.2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</row>
    <row r="44" spans="1:15" ht="13.5" thickBot="1" x14ac:dyDescent="0.25">
      <c r="A44" s="21" t="s">
        <v>56</v>
      </c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</row>
    <row r="45" spans="1:15" x14ac:dyDescent="0.2">
      <c r="A45" s="34" t="s">
        <v>57</v>
      </c>
      <c r="B45" s="9">
        <v>5750</v>
      </c>
      <c r="C45" s="10">
        <v>5750</v>
      </c>
      <c r="D45" s="10">
        <v>5750</v>
      </c>
      <c r="E45" s="10">
        <v>5750</v>
      </c>
      <c r="F45" s="10">
        <v>5750</v>
      </c>
      <c r="G45" s="10">
        <v>5750</v>
      </c>
      <c r="H45" s="10">
        <v>5750</v>
      </c>
      <c r="I45" s="10">
        <v>5750</v>
      </c>
      <c r="J45" s="10">
        <v>5750</v>
      </c>
      <c r="K45" s="10">
        <v>5750</v>
      </c>
      <c r="L45" s="10">
        <v>5750</v>
      </c>
      <c r="M45" s="10">
        <v>5750</v>
      </c>
      <c r="N45" s="68">
        <f>SUM(B45:M45)</f>
        <v>69000</v>
      </c>
      <c r="O45" s="37" t="s">
        <v>58</v>
      </c>
    </row>
    <row r="46" spans="1:15" x14ac:dyDescent="0.2">
      <c r="A46" s="22" t="s">
        <v>59</v>
      </c>
      <c r="B46" s="9">
        <v>420</v>
      </c>
      <c r="C46" s="10">
        <v>420</v>
      </c>
      <c r="D46" s="10">
        <v>420</v>
      </c>
      <c r="E46" s="10">
        <v>420</v>
      </c>
      <c r="F46" s="10">
        <v>420</v>
      </c>
      <c r="G46" s="10">
        <v>420</v>
      </c>
      <c r="H46" s="10">
        <v>420</v>
      </c>
      <c r="I46" s="10">
        <v>420</v>
      </c>
      <c r="J46" s="10">
        <v>420</v>
      </c>
      <c r="K46" s="10">
        <v>420</v>
      </c>
      <c r="L46" s="10">
        <v>420</v>
      </c>
      <c r="M46" s="10">
        <v>420</v>
      </c>
      <c r="N46" s="68">
        <f>SUM(B46:M46)</f>
        <v>5040</v>
      </c>
      <c r="O46" s="37"/>
    </row>
    <row r="47" spans="1:15" x14ac:dyDescent="0.2">
      <c r="A47" s="8" t="s">
        <v>60</v>
      </c>
      <c r="B47" s="12">
        <v>0</v>
      </c>
      <c r="C47" s="13">
        <v>0</v>
      </c>
      <c r="D47" s="13">
        <v>0</v>
      </c>
      <c r="E47" s="13">
        <v>20000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68">
        <f t="shared" ref="N47:N51" si="8">SUM(B47:M47)</f>
        <v>20000</v>
      </c>
      <c r="O47" s="11" t="s">
        <v>61</v>
      </c>
    </row>
    <row r="48" spans="1:15" x14ac:dyDescent="0.2">
      <c r="A48" s="8" t="s">
        <v>62</v>
      </c>
      <c r="B48" s="12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500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68">
        <f t="shared" si="8"/>
        <v>500</v>
      </c>
      <c r="O48" s="11"/>
    </row>
    <row r="49" spans="1:15" x14ac:dyDescent="0.2">
      <c r="A49" s="8" t="s">
        <v>63</v>
      </c>
      <c r="B49" s="12">
        <v>1000</v>
      </c>
      <c r="C49" s="13">
        <v>10000</v>
      </c>
      <c r="D49" s="13">
        <v>1000</v>
      </c>
      <c r="E49" s="13">
        <v>1000</v>
      </c>
      <c r="F49" s="13">
        <v>1000</v>
      </c>
      <c r="G49" s="13">
        <v>1000</v>
      </c>
      <c r="H49" s="13">
        <v>1000</v>
      </c>
      <c r="I49" s="13">
        <v>1000</v>
      </c>
      <c r="J49" s="13">
        <v>1000</v>
      </c>
      <c r="K49" s="13">
        <v>1000</v>
      </c>
      <c r="L49" s="13">
        <v>1000</v>
      </c>
      <c r="M49" s="13">
        <v>0</v>
      </c>
      <c r="N49" s="68">
        <f t="shared" si="8"/>
        <v>20000</v>
      </c>
      <c r="O49" s="11" t="s">
        <v>64</v>
      </c>
    </row>
    <row r="50" spans="1:15" x14ac:dyDescent="0.2">
      <c r="A50" s="8" t="s">
        <v>65</v>
      </c>
      <c r="B50" s="12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1000</v>
      </c>
      <c r="J50" s="13">
        <v>0</v>
      </c>
      <c r="K50" s="13">
        <v>0</v>
      </c>
      <c r="L50" s="13">
        <v>0</v>
      </c>
      <c r="M50" s="13">
        <v>0</v>
      </c>
      <c r="N50" s="68">
        <f t="shared" si="8"/>
        <v>1000</v>
      </c>
      <c r="O50" s="11"/>
    </row>
    <row r="51" spans="1:15" x14ac:dyDescent="0.2">
      <c r="A51" s="8" t="s">
        <v>66</v>
      </c>
      <c r="B51" s="12">
        <v>0</v>
      </c>
      <c r="C51" s="13">
        <v>100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68">
        <f t="shared" si="8"/>
        <v>100</v>
      </c>
      <c r="O51" s="11"/>
    </row>
    <row r="52" spans="1:15" ht="13.5" thickBot="1" x14ac:dyDescent="0.25">
      <c r="A52" s="31" t="s">
        <v>67</v>
      </c>
      <c r="B52" s="32">
        <f t="shared" ref="B52:N52" si="9">SUM(B45:B51)</f>
        <v>7170</v>
      </c>
      <c r="C52" s="33">
        <f t="shared" si="9"/>
        <v>16270</v>
      </c>
      <c r="D52" s="33">
        <f t="shared" si="9"/>
        <v>7170</v>
      </c>
      <c r="E52" s="33">
        <f t="shared" si="9"/>
        <v>27170</v>
      </c>
      <c r="F52" s="33">
        <f t="shared" si="9"/>
        <v>7170</v>
      </c>
      <c r="G52" s="33">
        <f t="shared" si="9"/>
        <v>7170</v>
      </c>
      <c r="H52" s="33">
        <f t="shared" si="9"/>
        <v>7670</v>
      </c>
      <c r="I52" s="33">
        <f t="shared" si="9"/>
        <v>8170</v>
      </c>
      <c r="J52" s="33">
        <f t="shared" si="9"/>
        <v>7170</v>
      </c>
      <c r="K52" s="33">
        <f t="shared" si="9"/>
        <v>7170</v>
      </c>
      <c r="L52" s="33">
        <f t="shared" si="9"/>
        <v>7170</v>
      </c>
      <c r="M52" s="33">
        <f t="shared" si="9"/>
        <v>6170</v>
      </c>
      <c r="N52" s="69">
        <f t="shared" si="9"/>
        <v>115640</v>
      </c>
    </row>
    <row r="53" spans="1:15" ht="5.0999999999999996" customHeight="1" thickBot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7"/>
    </row>
    <row r="54" spans="1:15" ht="13.5" thickBot="1" x14ac:dyDescent="0.25">
      <c r="A54" s="21" t="s">
        <v>68</v>
      </c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</row>
    <row r="55" spans="1:15" x14ac:dyDescent="0.2">
      <c r="A55" s="34" t="s">
        <v>69</v>
      </c>
      <c r="B55" s="9">
        <v>1000</v>
      </c>
      <c r="C55" s="10">
        <v>0</v>
      </c>
      <c r="D55" s="10">
        <v>0</v>
      </c>
      <c r="E55" s="10">
        <v>0</v>
      </c>
      <c r="F55" s="10">
        <v>0</v>
      </c>
      <c r="G55" s="10">
        <v>1000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68">
        <f>SUM(B55:M55)</f>
        <v>2000</v>
      </c>
      <c r="O55" s="11"/>
    </row>
    <row r="56" spans="1:15" x14ac:dyDescent="0.2">
      <c r="A56" s="8" t="s">
        <v>70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204</v>
      </c>
      <c r="K56" s="13">
        <v>0</v>
      </c>
      <c r="L56" s="13">
        <v>0</v>
      </c>
      <c r="M56" s="13">
        <v>0</v>
      </c>
      <c r="N56" s="65">
        <f>SUM(B56:M56)</f>
        <v>204</v>
      </c>
      <c r="O56" s="11"/>
    </row>
    <row r="57" spans="1:15" x14ac:dyDescent="0.2">
      <c r="A57" s="8" t="s">
        <v>71</v>
      </c>
      <c r="B57" s="12">
        <v>1300.33</v>
      </c>
      <c r="C57" s="13">
        <v>1300.33</v>
      </c>
      <c r="D57" s="13">
        <v>1300.33</v>
      </c>
      <c r="E57" s="13">
        <v>1300.33</v>
      </c>
      <c r="F57" s="13">
        <v>1300.33</v>
      </c>
      <c r="G57" s="13">
        <v>1300.33</v>
      </c>
      <c r="H57" s="13">
        <v>1300.33</v>
      </c>
      <c r="I57" s="13">
        <v>1300.33</v>
      </c>
      <c r="J57" s="13">
        <v>1300.33</v>
      </c>
      <c r="K57" s="13">
        <v>1300.33</v>
      </c>
      <c r="L57" s="38">
        <v>1300.33</v>
      </c>
      <c r="M57" s="13">
        <v>1300.3699999999999</v>
      </c>
      <c r="N57" s="65">
        <f>SUM(B57:M57)</f>
        <v>15604</v>
      </c>
      <c r="O57" s="11"/>
    </row>
    <row r="58" spans="1:15" x14ac:dyDescent="0.2">
      <c r="A58" s="8" t="s">
        <v>72</v>
      </c>
      <c r="B58" s="12">
        <v>0</v>
      </c>
      <c r="C58" s="13">
        <v>100</v>
      </c>
      <c r="D58" s="13">
        <v>0</v>
      </c>
      <c r="E58" s="13">
        <v>0</v>
      </c>
      <c r="F58" s="13">
        <v>0</v>
      </c>
      <c r="G58" s="13">
        <v>100</v>
      </c>
      <c r="H58" s="13">
        <v>0</v>
      </c>
      <c r="I58" s="13">
        <v>0</v>
      </c>
      <c r="J58" s="13">
        <v>100</v>
      </c>
      <c r="K58" s="13">
        <v>0</v>
      </c>
      <c r="L58" s="13">
        <v>100</v>
      </c>
      <c r="M58" s="13">
        <v>0</v>
      </c>
      <c r="N58" s="65">
        <f t="shared" ref="N58:N60" si="10">SUM(B58:M58)</f>
        <v>400</v>
      </c>
      <c r="O58" s="11"/>
    </row>
    <row r="59" spans="1:15" x14ac:dyDescent="0.2">
      <c r="A59" s="8" t="s">
        <v>73</v>
      </c>
      <c r="B59" s="12">
        <v>150</v>
      </c>
      <c r="C59" s="13">
        <v>250</v>
      </c>
      <c r="D59" s="13">
        <v>450</v>
      </c>
      <c r="E59" s="13">
        <v>1200</v>
      </c>
      <c r="F59" s="13">
        <v>550</v>
      </c>
      <c r="G59" s="13">
        <v>600</v>
      </c>
      <c r="H59" s="13">
        <v>300</v>
      </c>
      <c r="I59" s="13">
        <v>1000</v>
      </c>
      <c r="J59" s="13">
        <v>750</v>
      </c>
      <c r="K59" s="13">
        <v>1050</v>
      </c>
      <c r="L59" s="13">
        <v>1300</v>
      </c>
      <c r="M59" s="13">
        <v>1050</v>
      </c>
      <c r="N59" s="65">
        <f t="shared" si="10"/>
        <v>8650</v>
      </c>
      <c r="O59" s="11" t="s">
        <v>74</v>
      </c>
    </row>
    <row r="60" spans="1:15" x14ac:dyDescent="0.2">
      <c r="A60" s="14" t="s">
        <v>75</v>
      </c>
      <c r="B60" s="15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2600</v>
      </c>
      <c r="K60" s="16">
        <v>0</v>
      </c>
      <c r="L60" s="16">
        <v>0</v>
      </c>
      <c r="M60" s="16">
        <v>0</v>
      </c>
      <c r="N60" s="65">
        <f t="shared" si="10"/>
        <v>2600</v>
      </c>
      <c r="O60" s="11"/>
    </row>
    <row r="61" spans="1:15" ht="13.5" thickBot="1" x14ac:dyDescent="0.25">
      <c r="A61" s="31" t="s">
        <v>76</v>
      </c>
      <c r="B61" s="32">
        <f>SUM(B55:B60)</f>
        <v>2450.33</v>
      </c>
      <c r="C61" s="33">
        <f>SUM(C55:C60)</f>
        <v>1650.33</v>
      </c>
      <c r="D61" s="33">
        <f t="shared" ref="D61:M61" si="11">SUM(D55:D60)</f>
        <v>1750.33</v>
      </c>
      <c r="E61" s="33">
        <f t="shared" si="11"/>
        <v>2500.33</v>
      </c>
      <c r="F61" s="33">
        <f t="shared" si="11"/>
        <v>1850.33</v>
      </c>
      <c r="G61" s="33">
        <f t="shared" si="11"/>
        <v>3000.33</v>
      </c>
      <c r="H61" s="33">
        <f t="shared" si="11"/>
        <v>1600.33</v>
      </c>
      <c r="I61" s="33">
        <f t="shared" si="11"/>
        <v>2300.33</v>
      </c>
      <c r="J61" s="33">
        <f t="shared" si="11"/>
        <v>4954.33</v>
      </c>
      <c r="K61" s="33">
        <f t="shared" si="11"/>
        <v>2350.33</v>
      </c>
      <c r="L61" s="33">
        <f t="shared" si="11"/>
        <v>2700.33</v>
      </c>
      <c r="M61" s="33">
        <f t="shared" si="11"/>
        <v>2350.37</v>
      </c>
      <c r="N61" s="69">
        <f>SUM(N55:N60)</f>
        <v>29458</v>
      </c>
    </row>
    <row r="62" spans="1:15" ht="5.0999999999999996" customHeight="1" thickBo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</row>
    <row r="63" spans="1:15" ht="13.5" thickBot="1" x14ac:dyDescent="0.25">
      <c r="A63" s="21" t="s">
        <v>77</v>
      </c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</row>
    <row r="64" spans="1:15" x14ac:dyDescent="0.2">
      <c r="A64" s="34" t="s">
        <v>78</v>
      </c>
      <c r="B64" s="9">
        <v>675</v>
      </c>
      <c r="C64" s="39">
        <v>675</v>
      </c>
      <c r="D64" s="39">
        <v>675</v>
      </c>
      <c r="E64" s="39">
        <v>675</v>
      </c>
      <c r="F64" s="39">
        <v>675</v>
      </c>
      <c r="G64" s="39">
        <v>675</v>
      </c>
      <c r="H64" s="39">
        <v>675</v>
      </c>
      <c r="I64" s="39">
        <v>675</v>
      </c>
      <c r="J64" s="39">
        <v>675</v>
      </c>
      <c r="K64" s="39">
        <v>675</v>
      </c>
      <c r="L64" s="39">
        <v>675</v>
      </c>
      <c r="M64" s="39">
        <v>675</v>
      </c>
      <c r="N64" s="68">
        <f>SUM(B64:M64)</f>
        <v>8100</v>
      </c>
    </row>
    <row r="65" spans="1:15" ht="13.5" thickBot="1" x14ac:dyDescent="0.25">
      <c r="A65" s="31" t="s">
        <v>79</v>
      </c>
      <c r="B65" s="32">
        <f>SUM(B64)</f>
        <v>675</v>
      </c>
      <c r="C65" s="33">
        <f t="shared" ref="C65:N65" si="12">SUM(C64)</f>
        <v>675</v>
      </c>
      <c r="D65" s="33">
        <f t="shared" si="12"/>
        <v>675</v>
      </c>
      <c r="E65" s="33">
        <f t="shared" si="12"/>
        <v>675</v>
      </c>
      <c r="F65" s="33">
        <f t="shared" si="12"/>
        <v>675</v>
      </c>
      <c r="G65" s="33">
        <f t="shared" si="12"/>
        <v>675</v>
      </c>
      <c r="H65" s="33">
        <f t="shared" si="12"/>
        <v>675</v>
      </c>
      <c r="I65" s="33">
        <f t="shared" si="12"/>
        <v>675</v>
      </c>
      <c r="J65" s="33">
        <f t="shared" si="12"/>
        <v>675</v>
      </c>
      <c r="K65" s="33">
        <f t="shared" si="12"/>
        <v>675</v>
      </c>
      <c r="L65" s="33">
        <f t="shared" si="12"/>
        <v>675</v>
      </c>
      <c r="M65" s="33">
        <f t="shared" si="12"/>
        <v>675</v>
      </c>
      <c r="N65" s="69">
        <f t="shared" si="12"/>
        <v>8100</v>
      </c>
    </row>
    <row r="66" spans="1:15" ht="5.0999999999999996" customHeight="1" thickBot="1" x14ac:dyDescent="0.25">
      <c r="A66" s="4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</row>
    <row r="67" spans="1:15" ht="13.5" thickBot="1" x14ac:dyDescent="0.25">
      <c r="A67" s="21" t="s">
        <v>80</v>
      </c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</row>
    <row r="68" spans="1:15" x14ac:dyDescent="0.2">
      <c r="A68" s="34" t="s">
        <v>81</v>
      </c>
      <c r="B68" s="9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68">
        <f>SUM(B68:M68)</f>
        <v>0</v>
      </c>
    </row>
    <row r="69" spans="1:15" ht="13.5" thickBot="1" x14ac:dyDescent="0.25">
      <c r="A69" s="31" t="s">
        <v>82</v>
      </c>
      <c r="B69" s="32">
        <f>B68</f>
        <v>0</v>
      </c>
      <c r="C69" s="33">
        <f t="shared" ref="C69:M69" si="13">C68</f>
        <v>0</v>
      </c>
      <c r="D69" s="33">
        <f t="shared" si="13"/>
        <v>0</v>
      </c>
      <c r="E69" s="33">
        <f t="shared" si="13"/>
        <v>0</v>
      </c>
      <c r="F69" s="33">
        <f t="shared" si="13"/>
        <v>0</v>
      </c>
      <c r="G69" s="33">
        <f t="shared" si="13"/>
        <v>0</v>
      </c>
      <c r="H69" s="33">
        <f t="shared" si="13"/>
        <v>0</v>
      </c>
      <c r="I69" s="33">
        <f t="shared" si="13"/>
        <v>0</v>
      </c>
      <c r="J69" s="33">
        <f t="shared" si="13"/>
        <v>0</v>
      </c>
      <c r="K69" s="33">
        <f t="shared" si="13"/>
        <v>0</v>
      </c>
      <c r="L69" s="33">
        <f t="shared" si="13"/>
        <v>0</v>
      </c>
      <c r="M69" s="33">
        <f t="shared" si="13"/>
        <v>0</v>
      </c>
      <c r="N69" s="69">
        <f t="shared" ref="N69" si="14">SUM(N67:N68)</f>
        <v>0</v>
      </c>
    </row>
    <row r="70" spans="1:15" ht="5.0999999999999996" customHeight="1" thickBot="1" x14ac:dyDescent="0.25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7"/>
    </row>
    <row r="71" spans="1:15" ht="13.5" thickBot="1" x14ac:dyDescent="0.25">
      <c r="A71" s="21" t="s">
        <v>83</v>
      </c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</row>
    <row r="72" spans="1:15" x14ac:dyDescent="0.2">
      <c r="A72" s="70" t="s">
        <v>84</v>
      </c>
      <c r="B72" s="71">
        <v>2323.83</v>
      </c>
      <c r="C72" s="72">
        <v>2323.83</v>
      </c>
      <c r="D72" s="72">
        <v>2323.83</v>
      </c>
      <c r="E72" s="72">
        <v>2323.83</v>
      </c>
      <c r="F72" s="72">
        <v>2323.83</v>
      </c>
      <c r="G72" s="72">
        <v>2323.83</v>
      </c>
      <c r="H72" s="72">
        <v>2323.83</v>
      </c>
      <c r="I72" s="72">
        <v>2323.83</v>
      </c>
      <c r="J72" s="72">
        <v>2323.83</v>
      </c>
      <c r="K72" s="72">
        <v>2323.83</v>
      </c>
      <c r="L72" s="72">
        <v>2323.85</v>
      </c>
      <c r="M72" s="72">
        <v>2323.85</v>
      </c>
      <c r="N72" s="68">
        <f>SUM(B72:M72)</f>
        <v>27886</v>
      </c>
      <c r="O72" s="11" t="s">
        <v>85</v>
      </c>
    </row>
    <row r="73" spans="1:15" x14ac:dyDescent="0.2">
      <c r="A73" s="73" t="s">
        <v>86</v>
      </c>
      <c r="B73" s="74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68">
        <f>SUM(B73:M73)</f>
        <v>0</v>
      </c>
    </row>
    <row r="74" spans="1:15" ht="13.5" thickBot="1" x14ac:dyDescent="0.25">
      <c r="A74" s="76" t="s">
        <v>87</v>
      </c>
      <c r="B74" s="77">
        <f>SUM(B72)</f>
        <v>2323.83</v>
      </c>
      <c r="C74" s="78">
        <f t="shared" ref="C74" si="15">SUM(C72)</f>
        <v>2323.83</v>
      </c>
      <c r="D74" s="78">
        <f>SUM(D72:D73)</f>
        <v>2323.83</v>
      </c>
      <c r="E74" s="78">
        <f t="shared" ref="E74:N74" si="16">SUM(E72:E73)</f>
        <v>2323.83</v>
      </c>
      <c r="F74" s="78">
        <f t="shared" si="16"/>
        <v>2323.83</v>
      </c>
      <c r="G74" s="78">
        <f t="shared" si="16"/>
        <v>2323.83</v>
      </c>
      <c r="H74" s="78">
        <f t="shared" si="16"/>
        <v>2323.83</v>
      </c>
      <c r="I74" s="78">
        <f t="shared" si="16"/>
        <v>2323.83</v>
      </c>
      <c r="J74" s="78">
        <f t="shared" si="16"/>
        <v>2323.83</v>
      </c>
      <c r="K74" s="78">
        <f t="shared" si="16"/>
        <v>2323.83</v>
      </c>
      <c r="L74" s="78">
        <f t="shared" si="16"/>
        <v>2323.85</v>
      </c>
      <c r="M74" s="78">
        <f t="shared" si="16"/>
        <v>2323.85</v>
      </c>
      <c r="N74" s="69">
        <f t="shared" si="16"/>
        <v>27886</v>
      </c>
    </row>
    <row r="75" spans="1:15" ht="5.0999999999999996" customHeight="1" thickBot="1" x14ac:dyDescent="0.25">
      <c r="A75" s="79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1"/>
    </row>
    <row r="76" spans="1:15" ht="13.5" thickBot="1" x14ac:dyDescent="0.25">
      <c r="A76" s="82" t="s">
        <v>88</v>
      </c>
      <c r="B76" s="83">
        <f t="shared" ref="B76:G76" si="17">B74+B69+B65+B61+B52+B42+B37+B29+B24</f>
        <v>13991.16</v>
      </c>
      <c r="C76" s="83">
        <f t="shared" si="17"/>
        <v>26448.16</v>
      </c>
      <c r="D76" s="83">
        <f t="shared" si="17"/>
        <v>13536.16</v>
      </c>
      <c r="E76" s="83">
        <f t="shared" si="17"/>
        <v>33991.160000000003</v>
      </c>
      <c r="F76" s="83">
        <f t="shared" si="17"/>
        <v>13081.16</v>
      </c>
      <c r="G76" s="83">
        <f t="shared" si="17"/>
        <v>14231.16</v>
      </c>
      <c r="H76" s="84">
        <f t="shared" ref="H76:M76" si="18">H74+H65+H61+H52+H42+H37+H29+H24</f>
        <v>13331.16</v>
      </c>
      <c r="I76" s="84">
        <f t="shared" si="18"/>
        <v>14531.16</v>
      </c>
      <c r="J76" s="84">
        <f t="shared" si="18"/>
        <v>16185.16</v>
      </c>
      <c r="K76" s="84">
        <f t="shared" si="18"/>
        <v>13651.16</v>
      </c>
      <c r="L76" s="84">
        <f t="shared" si="18"/>
        <v>13931.18</v>
      </c>
      <c r="M76" s="84">
        <f t="shared" si="18"/>
        <v>12651.22</v>
      </c>
      <c r="N76" s="85">
        <f>SUM(B76:M76)</f>
        <v>199560</v>
      </c>
    </row>
    <row r="77" spans="1:15" ht="5.0999999999999996" customHeight="1" thickBot="1" x14ac:dyDescent="0.25">
      <c r="A77" s="79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1"/>
    </row>
    <row r="78" spans="1:15" ht="13.5" thickBot="1" x14ac:dyDescent="0.25">
      <c r="A78" s="86" t="s">
        <v>89</v>
      </c>
      <c r="B78" s="87">
        <f t="shared" ref="B78:N78" si="19">B13-B76</f>
        <v>2208.84</v>
      </c>
      <c r="C78" s="88">
        <f t="shared" si="19"/>
        <v>-10248.16</v>
      </c>
      <c r="D78" s="88">
        <f t="shared" si="19"/>
        <v>2663.84</v>
      </c>
      <c r="E78" s="88">
        <f t="shared" si="19"/>
        <v>-17791.160000000003</v>
      </c>
      <c r="F78" s="88">
        <f t="shared" si="19"/>
        <v>3198.84</v>
      </c>
      <c r="G78" s="88">
        <f t="shared" si="19"/>
        <v>2048.84</v>
      </c>
      <c r="H78" s="88">
        <f t="shared" si="19"/>
        <v>2868.84</v>
      </c>
      <c r="I78" s="88">
        <f t="shared" si="19"/>
        <v>1668.8400000000001</v>
      </c>
      <c r="J78" s="88">
        <f t="shared" si="19"/>
        <v>14.840000000000146</v>
      </c>
      <c r="K78" s="88">
        <f t="shared" si="19"/>
        <v>2548.84</v>
      </c>
      <c r="L78" s="88">
        <f t="shared" si="19"/>
        <v>2268.8199999999997</v>
      </c>
      <c r="M78" s="88">
        <f t="shared" si="19"/>
        <v>8548.7800000000007</v>
      </c>
      <c r="N78" s="89">
        <f t="shared" si="19"/>
        <v>0</v>
      </c>
    </row>
    <row r="79" spans="1:15" ht="13.5" thickTop="1" x14ac:dyDescent="0.2"/>
    <row r="80" spans="1:15" x14ac:dyDescent="0.2"/>
    <row r="81" spans="1:15" x14ac:dyDescent="0.2">
      <c r="A81" s="11"/>
      <c r="D81" s="40"/>
      <c r="E81" s="26"/>
      <c r="O81" s="41"/>
    </row>
    <row r="82" spans="1:15" x14ac:dyDescent="0.2">
      <c r="A82" s="11"/>
      <c r="D82" s="26"/>
    </row>
    <row r="83" spans="1:15" x14ac:dyDescent="0.2">
      <c r="A83" s="11"/>
    </row>
    <row r="84" spans="1:15" x14ac:dyDescent="0.2">
      <c r="A84" s="11"/>
      <c r="C84" s="26"/>
    </row>
    <row r="85" spans="1:15" x14ac:dyDescent="0.2">
      <c r="A85" s="11"/>
    </row>
    <row r="86" spans="1:15" x14ac:dyDescent="0.2">
      <c r="A86" s="11"/>
    </row>
    <row r="87" spans="1:15" x14ac:dyDescent="0.2">
      <c r="A87" s="11"/>
    </row>
    <row r="88" spans="1:15" x14ac:dyDescent="0.2">
      <c r="A88" s="11"/>
    </row>
    <row r="89" spans="1:15" x14ac:dyDescent="0.2">
      <c r="A89" s="11"/>
    </row>
    <row r="90" spans="1:15" x14ac:dyDescent="0.2">
      <c r="A90" s="11"/>
    </row>
    <row r="91" spans="1:15" x14ac:dyDescent="0.2">
      <c r="A91" s="11"/>
    </row>
    <row r="92" spans="1:15" x14ac:dyDescent="0.2">
      <c r="A92" s="11"/>
    </row>
  </sheetData>
  <mergeCells count="21">
    <mergeCell ref="A53:N53"/>
    <mergeCell ref="B3:N5"/>
    <mergeCell ref="A14:N14"/>
    <mergeCell ref="B15:N16"/>
    <mergeCell ref="A25:N25"/>
    <mergeCell ref="B26:N26"/>
    <mergeCell ref="A30:N30"/>
    <mergeCell ref="B31:N31"/>
    <mergeCell ref="A38:N38"/>
    <mergeCell ref="B39:N39"/>
    <mergeCell ref="A43:N43"/>
    <mergeCell ref="B44:N44"/>
    <mergeCell ref="B71:N71"/>
    <mergeCell ref="A75:N75"/>
    <mergeCell ref="A77:N77"/>
    <mergeCell ref="B54:N54"/>
    <mergeCell ref="A62:N62"/>
    <mergeCell ref="B63:N63"/>
    <mergeCell ref="A66:N66"/>
    <mergeCell ref="B67:N67"/>
    <mergeCell ref="A70:N70"/>
  </mergeCells>
  <conditionalFormatting sqref="B1:N2 B3 B6:N1048576">
    <cfRule type="cellIs" dxfId="0" priority="1" operator="lessThan">
      <formula>0</formula>
    </cfRule>
  </conditionalFormatting>
  <pageMargins left="0" right="0" top="0" bottom="0" header="0" footer="0"/>
  <pageSetup paperSize="5" scale="90" fitToWidth="0" fitToHeight="0" orientation="landscape" horizontalDpi="4294967293" verticalDpi="0" r:id="rId1"/>
  <headerFooter alignWithMargins="0"/>
</worksheet>
</file>

<file path=docMetadata/LabelInfo.xml><?xml version="1.0" encoding="utf-8"?>
<clbl:labelList xmlns:clbl="http://schemas.microsoft.com/office/2020/mipLabelMetadata">
  <clbl:label id="{84decc8b-ce41-4caf-aa64-70771416d3d6}" enabled="1" method="Privileged" siteId="{c11e2f15-ae70-49ea-8dea-8d7c580dc64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Budget</vt:lpstr>
      <vt:lpstr>'2026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Lehman, Daniel R.</dc:creator>
  <cp:lastModifiedBy>Tommy's SkyDrive</cp:lastModifiedBy>
  <cp:lastPrinted>2025-11-25T17:41:35Z</cp:lastPrinted>
  <dcterms:created xsi:type="dcterms:W3CDTF">2025-11-11T17:19:45Z</dcterms:created>
  <dcterms:modified xsi:type="dcterms:W3CDTF">2025-11-25T17:41:39Z</dcterms:modified>
</cp:coreProperties>
</file>